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akce" sheetId="1" r:id="rId1"/>
    <sheet name="kapitoly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<sst xmlns="http://schemas.openxmlformats.org/spreadsheetml/2006/main" count="133" uniqueCount="132">
  <si>
    <t>tis. Kč</t>
  </si>
  <si>
    <t>PŘÍJMY CELKEM</t>
  </si>
  <si>
    <t>Příjmy provozního rozpočtu</t>
  </si>
  <si>
    <t>Příjmy z činnosti (RO) rozp. položky třídy2</t>
  </si>
  <si>
    <t>Daňové příjmy rozp. položky 111x+112x+151x</t>
  </si>
  <si>
    <t>Dotace Aktivizace rodin pro Kostku Kr. Lípa  4376   rozp. položka  4116</t>
  </si>
  <si>
    <t>Dotace Učení je cesta pro Kostku Kr. Lípa  7376   rozp. položka  4116</t>
  </si>
  <si>
    <t>Správní a jiné poplatky rozp. položky 131x+133x+134x</t>
  </si>
  <si>
    <t>Úroky z BÚ rozp. položka 2141</t>
  </si>
  <si>
    <t>Příjem SVS, a.s. - úroky z půjčky SFŽP ČR na ČOV+kanalizace  rozp. položka 3122</t>
  </si>
  <si>
    <t>Příjmy investičního - účelově vázaného - rozpočtu</t>
  </si>
  <si>
    <t>Pronájem  centrální kotelny  rozp. položka 2132</t>
  </si>
  <si>
    <t>Úroky ze zhodnocování vol.finan.prostředků, Nemocniční 12a  rozp. položka 2141</t>
  </si>
  <si>
    <t>Příjmy z prodeje nemovitostí, DHM  rozp. položka 3112</t>
  </si>
  <si>
    <t>Příjmy z prodeje pozemků  rozp. položka 3111</t>
  </si>
  <si>
    <t xml:space="preserve">Příjmy z prodeje 33 b.j.Krásná Lípa  org. 0382 rozp. položka 3112  </t>
  </si>
  <si>
    <t>Investiční dotace na 2.etapu kanalizace od SFŽP     0301, 3301  rozp. položka  2329, 4216</t>
  </si>
  <si>
    <t>Dotace Varovný protipovodňový systém od SFŽP    4301   rozp. položka  2329</t>
  </si>
  <si>
    <t>Snížení prašnosti (registrační list SFŽP akce nákup čistícího vozu)  1306   rozp. položka  2329</t>
  </si>
  <si>
    <t>Splátka půjčky od KČT Krásná Lípa  0391  rozp. položka  2420</t>
  </si>
  <si>
    <t>Příjem od Severočeské vodárenské společnosti, a.s.na výstavbu ČOV+1.etapa kanalizace + 2.etapa kanal. rozp. pol. 3122</t>
  </si>
  <si>
    <t>VÝDAJE CELKEM</t>
  </si>
  <si>
    <t xml:space="preserve">Provozní výdaje </t>
  </si>
  <si>
    <t>Mzdové prostředky rozp. položky 5011, 5021, 5019, 5023</t>
  </si>
  <si>
    <t>Odvody ze mzdových prostředků rozp. položky 5031, 5032, 5038</t>
  </si>
  <si>
    <t>Materiál rozp. položky 513x</t>
  </si>
  <si>
    <t>Nákupy rozp. položky  515x</t>
  </si>
  <si>
    <t xml:space="preserve">Služby  rozp. položky 516x </t>
  </si>
  <si>
    <t>Ostat.nákupy rozp. položky 517x</t>
  </si>
  <si>
    <t>Neinvest.nákupy rozp. položky 519x</t>
  </si>
  <si>
    <t>Ost.neinv.transfery rozp. položky 536x</t>
  </si>
  <si>
    <t>Příspěvky, dotace rozp. položky 52xx, provozní zálohy 5181,5182</t>
  </si>
  <si>
    <t>Neinv.příspěvky  rozp. položka 5511, Neinv.půjčky rozp. položky 5621,5660</t>
  </si>
  <si>
    <t>Ostatní neinvestiční výdaje  5494, 5909, 5240,  5321 neinv.transf.obcím, AR, KP, VČ, PO, SAS, OS,….</t>
  </si>
  <si>
    <t xml:space="preserve">Příspěvek města ZŠ Krásná Lípa - neinv.výdaje rozp. položka 5331 </t>
  </si>
  <si>
    <t>Příspěvek města na provoz p.o. KOSTKA - neinv. výdaje rozp. položka 5331</t>
  </si>
  <si>
    <t>Úroky z půjčky SFŽP na ČOV+kanalizace         rozp. pol. 5141</t>
  </si>
  <si>
    <t>Provozní rezerva  1390  rozp. pol.5169</t>
  </si>
  <si>
    <t>Výdaje investičního - účelově vázaného - rozpočtu</t>
  </si>
  <si>
    <t>Příspěvek KČT - kompenzace 10% spoluúčasti projektu Rekonstrukce rozhledny Vlčí Hora  3391  rozp. položka  5229</t>
  </si>
  <si>
    <t>Nákup čistícího vozu    1306  rozp. položka   6123</t>
  </si>
  <si>
    <t>Financování  CELKEM</t>
  </si>
  <si>
    <t>Splátky půjčky ze SFŽP na ČOV+kanalizace  rozp. položka  8xxx</t>
  </si>
  <si>
    <t>Změna stavu na bankovních účtech +/-</t>
  </si>
  <si>
    <t>Přebytek  předchozích let  vč. zhodnocených finan. prostředků  rozp. položka 8xxx</t>
  </si>
  <si>
    <t>v tis.Kč</t>
  </si>
  <si>
    <t>Oddíl</t>
  </si>
  <si>
    <t>Kapitoly</t>
  </si>
  <si>
    <t>paragraf</t>
  </si>
  <si>
    <t>Organizační složky města</t>
  </si>
  <si>
    <t>Celkem</t>
  </si>
  <si>
    <t>702 Vodní hospodářství</t>
  </si>
  <si>
    <t xml:space="preserve">0301 Vodní nádrže a kanalizace </t>
  </si>
  <si>
    <t>0302 Městská skládka</t>
  </si>
  <si>
    <t>710 Doprava</t>
  </si>
  <si>
    <t>0305 Komunikace</t>
  </si>
  <si>
    <t>0306 Ostatní doprava</t>
  </si>
  <si>
    <t>714 Školství</t>
  </si>
  <si>
    <t>0311 Přísp.města na provoz ZŠ  Kr.L.</t>
  </si>
  <si>
    <t>0312 Dotace státu na provoz ZŠ Kr.L.</t>
  </si>
  <si>
    <t>0313 Dotace státu-mzdy,uč.p. ZŠ K.L.</t>
  </si>
  <si>
    <t xml:space="preserve">0314 Školství roku </t>
  </si>
  <si>
    <t>716 Kultura</t>
  </si>
  <si>
    <t>0341 Kultura a propagace</t>
  </si>
  <si>
    <t>z toho:    1341 Kino-kulturní dům</t>
  </si>
  <si>
    <t xml:space="preserve">               2341 SPOZ</t>
  </si>
  <si>
    <t xml:space="preserve">               3341 Knihovna</t>
  </si>
  <si>
    <t xml:space="preserve">               4341 Ostatní kultura</t>
  </si>
  <si>
    <t>719 Vnitřní správa</t>
  </si>
  <si>
    <t>0351 PO Krásná Lípa</t>
  </si>
  <si>
    <t>0352 ZM</t>
  </si>
  <si>
    <t>0353 Provoz MěÚ</t>
  </si>
  <si>
    <t>0354 Pojištění, ostatní služby</t>
  </si>
  <si>
    <t>0355 Cestovní ruch</t>
  </si>
  <si>
    <t>0356 Radnice</t>
  </si>
  <si>
    <t>0357 Dům služeb</t>
  </si>
  <si>
    <t>0358 Obj. v pronájmu</t>
  </si>
  <si>
    <t>0359 Pozemky</t>
  </si>
  <si>
    <t>0360 Prodej nem.</t>
  </si>
  <si>
    <t>728 Práce a soc. věci</t>
  </si>
  <si>
    <t>0372 Klub důchodců</t>
  </si>
  <si>
    <t>0374 Ost. pr.a soc.věci</t>
  </si>
  <si>
    <t>0376 Příspěvek města na provoz p.o.KOSTKA</t>
  </si>
  <si>
    <t>0395 DPS Krásná Lípa</t>
  </si>
  <si>
    <t>739 Místní hospodářství</t>
  </si>
  <si>
    <t>0378 Údržba majetku</t>
  </si>
  <si>
    <t>0380 Správa majetku</t>
  </si>
  <si>
    <t>0381 Nemocniční 6</t>
  </si>
  <si>
    <t>0382 Nemocniční 12a</t>
  </si>
  <si>
    <t xml:space="preserve">0383 Technické služby </t>
  </si>
  <si>
    <t>0384 Odpad.hospodářství</t>
  </si>
  <si>
    <t>0385 Veřejné osvětlení</t>
  </si>
  <si>
    <t>0386 Správa hřbitovů</t>
  </si>
  <si>
    <t>0387 Městská zeleň</t>
  </si>
  <si>
    <t>0388 Malé měst.stavby</t>
  </si>
  <si>
    <t>0389 Centrální kotelna</t>
  </si>
  <si>
    <t>0390 T-klub, prevence kriminality</t>
  </si>
  <si>
    <t>0391 Zájmová činnost</t>
  </si>
  <si>
    <t>0392 Zařízení pro sport</t>
  </si>
  <si>
    <t>0393 VPP</t>
  </si>
  <si>
    <t>740 Výstavba</t>
  </si>
  <si>
    <t>0394 Výstavba</t>
  </si>
  <si>
    <t>741 Všeobecná pokladní správa</t>
  </si>
  <si>
    <t>0361 Daně a poplatky</t>
  </si>
  <si>
    <t>0364 Rozp.rezerva</t>
  </si>
  <si>
    <t>0365 Sociální fond</t>
  </si>
  <si>
    <t>Rozpočtové provizorium města Krásná Lípa na rok 2014</t>
  </si>
  <si>
    <t>RO  2014</t>
  </si>
  <si>
    <t>CSI  (dům služeb)  1357    rozp. položka  6121, dle schválení dotace</t>
  </si>
  <si>
    <t>Projektové dokumentace a dokumenty pro projekty financované ze zdrojů EU  0394    rozp.pol. 6121 a ÚP</t>
  </si>
  <si>
    <t>Inženýrské služby   1394    rozp. položka 5169</t>
  </si>
  <si>
    <t>Zeleň ve městě       1387    rozp. položky  5139,  5169</t>
  </si>
  <si>
    <t>Odkup pozemků od PF, případ. dalších majitelů   0359    rozp. položka  6130</t>
  </si>
  <si>
    <t>Příspěvek na odpisy přísp.org.ZŠ Kr.Lípa   1311   rozp. položka  5331</t>
  </si>
  <si>
    <t>Příspěvek na odpisy přísp. org. KOSTKA Kr. Lípa  1376    rozp. položka 5331</t>
  </si>
  <si>
    <t>Malé městské stavby   1388      rozp. položka 5139</t>
  </si>
  <si>
    <t>TS-oprava budov - fasáda  0383    rozp. položka  6121</t>
  </si>
  <si>
    <t>Investice a velké opravy SMM   0380    rozp. položky  6121,  5169</t>
  </si>
  <si>
    <t>Oprava vnějšku domů Křinické náměstí 1 a Masarykova 1,  1358  rozp. položka 5171</t>
  </si>
  <si>
    <t>Podíl na odkoupení parkoviště v Pražské ulici   8305   rozp. položka 6129</t>
  </si>
  <si>
    <t>Varovný protipovodňový systém (SFŽP ČR)     4301   rozp. položka   6129</t>
  </si>
  <si>
    <t>I.rozpočtová rezerva  1390   rozp. položka 6129</t>
  </si>
  <si>
    <t>II.rezerva na projekty    1390   rozp. položka 6129</t>
  </si>
  <si>
    <t>Rezerva pro vrácení kaucí a záloh    2390  rozp. položka 6129</t>
  </si>
  <si>
    <t xml:space="preserve">Dokončovací práce u budov školní jídelny a školní družiny 1314    rozp. položka 6121 </t>
  </si>
  <si>
    <t>Kino-KD - vnější přístavba (nástup na podium) - dokončení     1341  rozp. položka 6121</t>
  </si>
  <si>
    <t>příjmy</t>
  </si>
  <si>
    <t>výdaje</t>
  </si>
  <si>
    <t>provozní po  kapitolách a rozpočtových organizacích</t>
  </si>
  <si>
    <t>Kanalizace II. etapa   3301, 9301       rozp. položka  6121,  6129   a související výdaje</t>
  </si>
  <si>
    <t>Dotace-refundace VPP   rozp. položka  4116</t>
  </si>
  <si>
    <t>Nákup hasičského vozu - cisterna (staronový)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</si>
</sst>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,_K_č_-;\-* #,##0.00,_K_č_-;_-* \-??\ _K_č_-;_-@_-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E"/>
      <family val="2"/>
    </font>
    <font>
      <sz val="16"/>
      <name val="Arial CE"/>
      <family val="2"/>
    </font>
    <font>
      <b/>
      <sz val="26"/>
      <name val="Arial CE"/>
      <family val="0"/>
    </font>
    <font>
      <sz val="10"/>
      <name val="Arial CE"/>
      <family val="0"/>
    </font>
    <font>
      <b/>
      <sz val="28"/>
      <name val="Arial CE"/>
      <family val="0"/>
    </font>
    <font>
      <b/>
      <sz val="10"/>
      <name val="Arial CE"/>
      <family val="0"/>
    </font>
    <font>
      <b/>
      <sz val="2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sz val="18"/>
      <name val="Arial CE"/>
      <family val="2"/>
    </font>
    <font>
      <i/>
      <sz val="18"/>
      <name val="Arial CE"/>
      <family val="0"/>
    </font>
    <font>
      <b/>
      <sz val="14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18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i/>
      <sz val="16"/>
      <name val="Arial CE"/>
      <family val="2"/>
    </font>
    <font>
      <b/>
      <sz val="12"/>
      <name val="Arial"/>
      <family val="2"/>
    </font>
    <font>
      <i/>
      <sz val="10"/>
      <name val="Arial CE"/>
      <family val="0"/>
    </font>
    <font>
      <b/>
      <i/>
      <sz val="14"/>
      <name val="Arial CE"/>
      <family val="2"/>
    </font>
    <font>
      <b/>
      <sz val="8"/>
      <name val="Arial CE"/>
      <family val="2"/>
    </font>
    <font>
      <sz val="12"/>
      <name val="Arial"/>
      <family val="2"/>
    </font>
    <font>
      <i/>
      <sz val="14"/>
      <name val="Arial CE"/>
      <family val="2"/>
    </font>
    <font>
      <b/>
      <sz val="24"/>
      <name val="Arial CE"/>
      <family val="0"/>
    </font>
    <font>
      <b/>
      <i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color indexed="8"/>
      <name val="Calibri"/>
      <family val="2"/>
    </font>
    <font>
      <b/>
      <sz val="18"/>
      <color indexed="36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6"/>
      <color theme="1"/>
      <name val="Calibri"/>
      <family val="2"/>
    </font>
    <font>
      <b/>
      <sz val="18"/>
      <color rgb="FF7030A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8" fillId="34" borderId="10" xfId="0" applyFont="1" applyFill="1" applyBorder="1" applyAlignment="1">
      <alignment/>
    </xf>
    <xf numFmtId="3" fontId="8" fillId="34" borderId="1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9" fillId="0" borderId="12" xfId="0" applyFont="1" applyBorder="1" applyAlignment="1">
      <alignment/>
    </xf>
    <xf numFmtId="3" fontId="10" fillId="33" borderId="13" xfId="0" applyNumberFormat="1" applyFont="1" applyFill="1" applyBorder="1" applyAlignment="1">
      <alignment horizontal="center"/>
    </xf>
    <xf numFmtId="0" fontId="11" fillId="35" borderId="14" xfId="0" applyFont="1" applyFill="1" applyBorder="1" applyAlignment="1">
      <alignment/>
    </xf>
    <xf numFmtId="3" fontId="11" fillId="35" borderId="15" xfId="0" applyNumberFormat="1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3" fontId="11" fillId="35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10" fillId="33" borderId="16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3" fontId="0" fillId="0" borderId="0" xfId="0" applyNumberForma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/>
    </xf>
    <xf numFmtId="0" fontId="10" fillId="0" borderId="0" xfId="0" applyFont="1" applyBorder="1" applyAlignment="1">
      <alignment/>
    </xf>
    <xf numFmtId="3" fontId="8" fillId="36" borderId="1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15" fillId="33" borderId="0" xfId="0" applyNumberFormat="1" applyFont="1" applyFill="1" applyBorder="1" applyAlignment="1" applyProtection="1">
      <alignment/>
      <protection/>
    </xf>
    <xf numFmtId="3" fontId="16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18" fillId="0" borderId="0" xfId="0" applyFont="1" applyBorder="1" applyAlignment="1">
      <alignment horizontal="left"/>
    </xf>
    <xf numFmtId="3" fontId="15" fillId="33" borderId="17" xfId="0" applyNumberFormat="1" applyFont="1" applyFill="1" applyBorder="1" applyAlignment="1" applyProtection="1">
      <alignment/>
      <protection/>
    </xf>
    <xf numFmtId="3" fontId="17" fillId="33" borderId="18" xfId="0" applyNumberFormat="1" applyFont="1" applyFill="1" applyBorder="1" applyAlignment="1" applyProtection="1">
      <alignment/>
      <protection/>
    </xf>
    <xf numFmtId="3" fontId="20" fillId="0" borderId="12" xfId="0" applyNumberFormat="1" applyFont="1" applyFill="1" applyBorder="1" applyAlignment="1" applyProtection="1">
      <alignment/>
      <protection/>
    </xf>
    <xf numFmtId="0" fontId="15" fillId="33" borderId="19" xfId="0" applyFont="1" applyFill="1" applyBorder="1" applyAlignment="1" applyProtection="1">
      <alignment/>
      <protection/>
    </xf>
    <xf numFmtId="0" fontId="17" fillId="33" borderId="13" xfId="0" applyFont="1" applyFill="1" applyBorder="1" applyAlignment="1" applyProtection="1">
      <alignment/>
      <protection/>
    </xf>
    <xf numFmtId="0" fontId="21" fillId="33" borderId="12" xfId="0" applyFont="1" applyFill="1" applyBorder="1" applyAlignment="1" applyProtection="1">
      <alignment/>
      <protection/>
    </xf>
    <xf numFmtId="0" fontId="17" fillId="37" borderId="13" xfId="0" applyFont="1" applyFill="1" applyBorder="1" applyAlignment="1" applyProtection="1">
      <alignment/>
      <protection/>
    </xf>
    <xf numFmtId="49" fontId="15" fillId="38" borderId="17" xfId="2" applyNumberFormat="1" applyFont="1" applyFill="1" applyBorder="1" applyAlignment="1" applyProtection="1">
      <alignment horizontal="center"/>
      <protection/>
    </xf>
    <xf numFmtId="0" fontId="21" fillId="0" borderId="12" xfId="0" applyFont="1" applyFill="1" applyBorder="1" applyAlignment="1" applyProtection="1">
      <alignment/>
      <protection/>
    </xf>
    <xf numFmtId="49" fontId="15" fillId="38" borderId="19" xfId="2" applyNumberFormat="1" applyFont="1" applyFill="1" applyBorder="1" applyAlignment="1" applyProtection="1">
      <alignment horizontal="center"/>
      <protection/>
    </xf>
    <xf numFmtId="0" fontId="22" fillId="33" borderId="12" xfId="0" applyFont="1" applyFill="1" applyBorder="1" applyAlignment="1" applyProtection="1">
      <alignment/>
      <protection/>
    </xf>
    <xf numFmtId="2" fontId="16" fillId="34" borderId="20" xfId="0" applyNumberFormat="1" applyFont="1" applyFill="1" applyBorder="1" applyAlignment="1" applyProtection="1">
      <alignment horizontal="left"/>
      <protection/>
    </xf>
    <xf numFmtId="0" fontId="16" fillId="34" borderId="21" xfId="0" applyFont="1" applyFill="1" applyBorder="1" applyAlignment="1" applyProtection="1">
      <alignment horizontal="left"/>
      <protection/>
    </xf>
    <xf numFmtId="0" fontId="16" fillId="33" borderId="19" xfId="0" applyFont="1" applyFill="1" applyBorder="1" applyAlignment="1" applyProtection="1">
      <alignment horizontal="center"/>
      <protection/>
    </xf>
    <xf numFmtId="0" fontId="16" fillId="33" borderId="12" xfId="0" applyFont="1" applyFill="1" applyBorder="1" applyAlignment="1" applyProtection="1">
      <alignment horizontal="center"/>
      <protection/>
    </xf>
    <xf numFmtId="3" fontId="23" fillId="34" borderId="22" xfId="2" applyNumberFormat="1" applyFont="1" applyFill="1" applyBorder="1" applyAlignment="1" applyProtection="1">
      <alignment horizontal="center"/>
      <protection/>
    </xf>
    <xf numFmtId="2" fontId="16" fillId="0" borderId="12" xfId="0" applyNumberFormat="1" applyFont="1" applyFill="1" applyBorder="1" applyAlignment="1" applyProtection="1">
      <alignment horizontal="left"/>
      <protection/>
    </xf>
    <xf numFmtId="164" fontId="17" fillId="33" borderId="23" xfId="34" applyNumberFormat="1" applyFont="1" applyFill="1" applyBorder="1" applyAlignment="1" applyProtection="1">
      <alignment/>
      <protection/>
    </xf>
    <xf numFmtId="3" fontId="17" fillId="0" borderId="24" xfId="1" applyNumberFormat="1" applyFont="1" applyFill="1" applyBorder="1" applyAlignment="1" applyProtection="1">
      <alignment/>
      <protection/>
    </xf>
    <xf numFmtId="0" fontId="18" fillId="33" borderId="0" xfId="1" applyNumberFormat="1" applyFont="1" applyFill="1" applyBorder="1" applyAlignment="1" applyProtection="1">
      <alignment/>
      <protection/>
    </xf>
    <xf numFmtId="3" fontId="24" fillId="39" borderId="24" xfId="1" applyNumberFormat="1" applyFont="1" applyFill="1" applyBorder="1" applyAlignment="1" applyProtection="1">
      <alignment horizontal="left"/>
      <protection/>
    </xf>
    <xf numFmtId="3" fontId="26" fillId="34" borderId="25" xfId="4" applyNumberFormat="1" applyFont="1" applyFill="1" applyBorder="1" applyAlignment="1" applyProtection="1">
      <alignment horizontal="center"/>
      <protection/>
    </xf>
    <xf numFmtId="3" fontId="26" fillId="34" borderId="26" xfId="4" applyNumberFormat="1" applyFont="1" applyFill="1" applyBorder="1" applyAlignment="1" applyProtection="1">
      <alignment horizontal="center"/>
      <protection/>
    </xf>
    <xf numFmtId="164" fontId="27" fillId="0" borderId="12" xfId="34" applyNumberFormat="1" applyFont="1" applyFill="1" applyBorder="1" applyAlignment="1" applyProtection="1">
      <alignment/>
      <protection/>
    </xf>
    <xf numFmtId="0" fontId="9" fillId="33" borderId="12" xfId="0" applyFont="1" applyFill="1" applyBorder="1" applyAlignment="1" applyProtection="1">
      <alignment/>
      <protection/>
    </xf>
    <xf numFmtId="3" fontId="9" fillId="0" borderId="13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3" fontId="28" fillId="40" borderId="13" xfId="0" applyNumberFormat="1" applyFont="1" applyFill="1" applyBorder="1" applyAlignment="1" applyProtection="1">
      <alignment horizontal="left"/>
      <protection/>
    </xf>
    <xf numFmtId="3" fontId="29" fillId="33" borderId="27" xfId="4" applyNumberFormat="1" applyFont="1" applyFill="1" applyBorder="1" applyAlignment="1" applyProtection="1">
      <alignment horizontal="center"/>
      <protection/>
    </xf>
    <xf numFmtId="3" fontId="5" fillId="0" borderId="12" xfId="0" applyNumberFormat="1" applyFont="1" applyFill="1" applyBorder="1" applyAlignment="1" applyProtection="1">
      <alignment/>
      <protection/>
    </xf>
    <xf numFmtId="0" fontId="17" fillId="33" borderId="28" xfId="1" applyNumberFormat="1" applyFont="1" applyFill="1" applyBorder="1" applyAlignment="1" applyProtection="1">
      <alignment/>
      <protection/>
    </xf>
    <xf numFmtId="3" fontId="17" fillId="0" borderId="29" xfId="1" applyNumberFormat="1" applyFont="1" applyFill="1" applyBorder="1" applyAlignment="1" applyProtection="1">
      <alignment/>
      <protection/>
    </xf>
    <xf numFmtId="0" fontId="17" fillId="33" borderId="0" xfId="1" applyNumberFormat="1" applyFont="1" applyFill="1" applyBorder="1" applyAlignment="1" applyProtection="1">
      <alignment/>
      <protection/>
    </xf>
    <xf numFmtId="3" fontId="24" fillId="39" borderId="29" xfId="1" applyNumberFormat="1" applyFont="1" applyFill="1" applyBorder="1" applyAlignment="1" applyProtection="1">
      <alignment horizontal="left"/>
      <protection/>
    </xf>
    <xf numFmtId="0" fontId="26" fillId="34" borderId="30" xfId="4" applyNumberFormat="1" applyFont="1" applyFill="1" applyBorder="1" applyAlignment="1" applyProtection="1">
      <alignment horizontal="center"/>
      <protection/>
    </xf>
    <xf numFmtId="3" fontId="26" fillId="34" borderId="30" xfId="4" applyNumberFormat="1" applyFont="1" applyFill="1" applyBorder="1" applyAlignment="1" applyProtection="1">
      <alignment horizontal="center"/>
      <protection/>
    </xf>
    <xf numFmtId="0" fontId="27" fillId="0" borderId="12" xfId="1" applyNumberFormat="1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3" fontId="29" fillId="33" borderId="31" xfId="4" applyNumberFormat="1" applyFont="1" applyFill="1" applyBorder="1" applyAlignment="1" applyProtection="1">
      <alignment horizontal="center"/>
      <protection/>
    </xf>
    <xf numFmtId="0" fontId="17" fillId="33" borderId="12" xfId="1" applyNumberFormat="1" applyFont="1" applyFill="1" applyBorder="1" applyAlignment="1" applyProtection="1">
      <alignment/>
      <protection/>
    </xf>
    <xf numFmtId="3" fontId="9" fillId="0" borderId="32" xfId="0" applyNumberFormat="1" applyFont="1" applyFill="1" applyBorder="1" applyAlignment="1" applyProtection="1">
      <alignment/>
      <protection/>
    </xf>
    <xf numFmtId="0" fontId="27" fillId="33" borderId="0" xfId="1" applyNumberFormat="1" applyFont="1" applyFill="1" applyBorder="1" applyAlignment="1" applyProtection="1">
      <alignment/>
      <protection/>
    </xf>
    <xf numFmtId="3" fontId="28" fillId="40" borderId="32" xfId="0" applyNumberFormat="1" applyFont="1" applyFill="1" applyBorder="1" applyAlignment="1" applyProtection="1">
      <alignment horizontal="left"/>
      <protection/>
    </xf>
    <xf numFmtId="3" fontId="29" fillId="33" borderId="33" xfId="4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>
      <alignment/>
    </xf>
    <xf numFmtId="9" fontId="9" fillId="0" borderId="13" xfId="47" applyFont="1" applyFill="1" applyBorder="1" applyAlignment="1" applyProtection="1">
      <alignment/>
      <protection/>
    </xf>
    <xf numFmtId="9" fontId="5" fillId="0" borderId="12" xfId="47" applyFont="1" applyFill="1" applyBorder="1" applyAlignment="1" applyProtection="1">
      <alignment/>
      <protection/>
    </xf>
    <xf numFmtId="3" fontId="9" fillId="0" borderId="29" xfId="1" applyNumberFormat="1" applyFont="1" applyFill="1" applyBorder="1" applyAlignment="1" applyProtection="1">
      <alignment/>
      <protection/>
    </xf>
    <xf numFmtId="0" fontId="17" fillId="0" borderId="0" xfId="1" applyNumberFormat="1" applyFont="1" applyFill="1" applyBorder="1" applyAlignment="1" applyProtection="1">
      <alignment/>
      <protection/>
    </xf>
    <xf numFmtId="3" fontId="28" fillId="39" borderId="29" xfId="1" applyNumberFormat="1" applyFont="1" applyFill="1" applyBorder="1" applyAlignment="1" applyProtection="1">
      <alignment horizontal="left"/>
      <protection/>
    </xf>
    <xf numFmtId="3" fontId="29" fillId="0" borderId="30" xfId="4" applyNumberFormat="1" applyFont="1" applyFill="1" applyBorder="1" applyAlignment="1" applyProtection="1">
      <alignment horizontal="center"/>
      <protection/>
    </xf>
    <xf numFmtId="3" fontId="5" fillId="0" borderId="12" xfId="1" applyNumberFormat="1" applyFont="1" applyFill="1" applyBorder="1" applyAlignment="1" applyProtection="1">
      <alignment/>
      <protection/>
    </xf>
    <xf numFmtId="3" fontId="9" fillId="0" borderId="13" xfId="0" applyNumberFormat="1" applyFont="1" applyFill="1" applyBorder="1" applyAlignment="1" applyProtection="1">
      <alignment horizontal="left"/>
      <protection/>
    </xf>
    <xf numFmtId="3" fontId="21" fillId="0" borderId="12" xfId="0" applyNumberFormat="1" applyFont="1" applyFill="1" applyBorder="1" applyAlignment="1" applyProtection="1">
      <alignment/>
      <protection/>
    </xf>
    <xf numFmtId="3" fontId="9" fillId="0" borderId="34" xfId="0" applyNumberFormat="1" applyFont="1" applyFill="1" applyBorder="1" applyAlignment="1" applyProtection="1">
      <alignment horizontal="left"/>
      <protection/>
    </xf>
    <xf numFmtId="3" fontId="28" fillId="40" borderId="34" xfId="0" applyNumberFormat="1" applyFont="1" applyFill="1" applyBorder="1" applyAlignment="1" applyProtection="1">
      <alignment horizontal="left"/>
      <protection/>
    </xf>
    <xf numFmtId="0" fontId="9" fillId="0" borderId="35" xfId="0" applyFont="1" applyBorder="1" applyAlignment="1">
      <alignment/>
    </xf>
    <xf numFmtId="3" fontId="2" fillId="0" borderId="12" xfId="0" applyNumberFormat="1" applyFont="1" applyFill="1" applyBorder="1" applyAlignment="1" applyProtection="1">
      <alignment/>
      <protection/>
    </xf>
    <xf numFmtId="49" fontId="9" fillId="0" borderId="13" xfId="0" applyNumberFormat="1" applyFont="1" applyFill="1" applyBorder="1" applyAlignment="1" applyProtection="1">
      <alignment/>
      <protection/>
    </xf>
    <xf numFmtId="49" fontId="28" fillId="40" borderId="13" xfId="0" applyNumberFormat="1" applyFont="1" applyFill="1" applyBorder="1" applyAlignment="1" applyProtection="1">
      <alignment horizontal="left"/>
      <protection/>
    </xf>
    <xf numFmtId="49" fontId="5" fillId="0" borderId="12" xfId="0" applyNumberFormat="1" applyFont="1" applyFill="1" applyBorder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/>
      <protection/>
    </xf>
    <xf numFmtId="3" fontId="29" fillId="0" borderId="27" xfId="4" applyNumberFormat="1" applyFont="1" applyFill="1" applyBorder="1" applyAlignment="1" applyProtection="1">
      <alignment horizontal="center"/>
      <protection/>
    </xf>
    <xf numFmtId="0" fontId="9" fillId="0" borderId="36" xfId="0" applyFont="1" applyBorder="1" applyAlignment="1">
      <alignment/>
    </xf>
    <xf numFmtId="0" fontId="9" fillId="0" borderId="37" xfId="0" applyFont="1" applyFill="1" applyBorder="1" applyAlignment="1">
      <alignment/>
    </xf>
    <xf numFmtId="3" fontId="28" fillId="40" borderId="37" xfId="0" applyNumberFormat="1" applyFont="1" applyFill="1" applyBorder="1" applyAlignment="1" applyProtection="1">
      <alignment horizontal="left"/>
      <protection/>
    </xf>
    <xf numFmtId="3" fontId="29" fillId="33" borderId="38" xfId="4" applyNumberFormat="1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66" fillId="0" borderId="0" xfId="0" applyFont="1" applyAlignment="1">
      <alignment/>
    </xf>
    <xf numFmtId="3" fontId="3" fillId="0" borderId="0" xfId="0" applyNumberFormat="1" applyFont="1" applyAlignment="1">
      <alignment/>
    </xf>
    <xf numFmtId="3" fontId="66" fillId="0" borderId="0" xfId="0" applyNumberFormat="1" applyFont="1" applyAlignment="1">
      <alignment/>
    </xf>
    <xf numFmtId="0" fontId="66" fillId="0" borderId="0" xfId="0" applyFont="1" applyFill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13" fillId="0" borderId="39" xfId="0" applyFont="1" applyBorder="1" applyAlignment="1">
      <alignment/>
    </xf>
    <xf numFmtId="3" fontId="13" fillId="33" borderId="40" xfId="0" applyNumberFormat="1" applyFont="1" applyFill="1" applyBorder="1" applyAlignment="1">
      <alignment horizontal="center"/>
    </xf>
    <xf numFmtId="0" fontId="13" fillId="0" borderId="41" xfId="0" applyFont="1" applyBorder="1" applyAlignment="1">
      <alignment/>
    </xf>
    <xf numFmtId="3" fontId="13" fillId="33" borderId="42" xfId="0" applyNumberFormat="1" applyFont="1" applyFill="1" applyBorder="1" applyAlignment="1">
      <alignment horizontal="center"/>
    </xf>
    <xf numFmtId="0" fontId="13" fillId="0" borderId="41" xfId="0" applyFont="1" applyFill="1" applyBorder="1" applyAlignment="1">
      <alignment/>
    </xf>
    <xf numFmtId="3" fontId="13" fillId="0" borderId="41" xfId="0" applyNumberFormat="1" applyFont="1" applyFill="1" applyBorder="1" applyAlignment="1" applyProtection="1">
      <alignment/>
      <protection/>
    </xf>
    <xf numFmtId="3" fontId="13" fillId="0" borderId="42" xfId="0" applyNumberFormat="1" applyFont="1" applyFill="1" applyBorder="1" applyAlignment="1">
      <alignment horizontal="center"/>
    </xf>
    <xf numFmtId="0" fontId="13" fillId="0" borderId="43" xfId="0" applyFont="1" applyBorder="1" applyAlignment="1">
      <alignment/>
    </xf>
    <xf numFmtId="3" fontId="13" fillId="33" borderId="44" xfId="0" applyNumberFormat="1" applyFont="1" applyFill="1" applyBorder="1" applyAlignment="1">
      <alignment horizontal="center"/>
    </xf>
    <xf numFmtId="0" fontId="13" fillId="0" borderId="39" xfId="0" applyFont="1" applyFill="1" applyBorder="1" applyAlignment="1">
      <alignment/>
    </xf>
    <xf numFmtId="3" fontId="13" fillId="0" borderId="42" xfId="0" applyNumberFormat="1" applyFont="1" applyBorder="1" applyAlignment="1">
      <alignment horizontal="center"/>
    </xf>
    <xf numFmtId="0" fontId="13" fillId="0" borderId="41" xfId="0" applyFont="1" applyFill="1" applyBorder="1" applyAlignment="1">
      <alignment horizontal="left"/>
    </xf>
    <xf numFmtId="0" fontId="13" fillId="0" borderId="43" xfId="0" applyFont="1" applyFill="1" applyBorder="1" applyAlignment="1">
      <alignment horizontal="left"/>
    </xf>
    <xf numFmtId="0" fontId="15" fillId="33" borderId="45" xfId="0" applyFont="1" applyFill="1" applyBorder="1" applyAlignment="1" applyProtection="1">
      <alignment/>
      <protection/>
    </xf>
    <xf numFmtId="3" fontId="15" fillId="0" borderId="10" xfId="0" applyNumberFormat="1" applyFont="1" applyFill="1" applyBorder="1" applyAlignment="1" applyProtection="1">
      <alignment/>
      <protection/>
    </xf>
    <xf numFmtId="0" fontId="18" fillId="39" borderId="21" xfId="0" applyFont="1" applyFill="1" applyBorder="1" applyAlignment="1" applyProtection="1">
      <alignment horizontal="center"/>
      <protection/>
    </xf>
    <xf numFmtId="3" fontId="17" fillId="37" borderId="18" xfId="0" applyNumberFormat="1" applyFont="1" applyFill="1" applyBorder="1" applyAlignment="1" applyProtection="1">
      <alignment horizontal="center"/>
      <protection/>
    </xf>
    <xf numFmtId="0" fontId="17" fillId="37" borderId="13" xfId="0" applyFont="1" applyFill="1" applyBorder="1" applyAlignment="1" applyProtection="1">
      <alignment horizontal="center"/>
      <protection/>
    </xf>
    <xf numFmtId="0" fontId="17" fillId="0" borderId="0" xfId="0" applyFont="1" applyBorder="1" applyAlignment="1">
      <alignment horizontal="left"/>
    </xf>
    <xf numFmtId="3" fontId="67" fillId="0" borderId="0" xfId="0" applyNumberFormat="1" applyFont="1" applyAlignment="1">
      <alignment/>
    </xf>
    <xf numFmtId="3" fontId="31" fillId="0" borderId="12" xfId="0" applyNumberFormat="1" applyFont="1" applyFill="1" applyBorder="1" applyAlignment="1" applyProtection="1">
      <alignment/>
      <protection/>
    </xf>
    <xf numFmtId="3" fontId="17" fillId="38" borderId="46" xfId="2" applyNumberFormat="1" applyFont="1" applyFill="1" applyBorder="1" applyAlignment="1" applyProtection="1">
      <alignment horizontal="center"/>
      <protection/>
    </xf>
    <xf numFmtId="0" fontId="13" fillId="0" borderId="19" xfId="0" applyFont="1" applyBorder="1" applyAlignment="1">
      <alignment/>
    </xf>
    <xf numFmtId="3" fontId="13" fillId="41" borderId="42" xfId="0" applyNumberFormat="1" applyFont="1" applyFill="1" applyBorder="1" applyAlignment="1">
      <alignment horizontal="center"/>
    </xf>
    <xf numFmtId="3" fontId="13" fillId="42" borderId="42" xfId="0" applyNumberFormat="1" applyFont="1" applyFill="1" applyBorder="1" applyAlignment="1">
      <alignment horizontal="center"/>
    </xf>
    <xf numFmtId="0" fontId="13" fillId="42" borderId="41" xfId="0" applyFont="1" applyFill="1" applyBorder="1" applyAlignment="1">
      <alignment/>
    </xf>
    <xf numFmtId="3" fontId="13" fillId="41" borderId="44" xfId="0" applyNumberFormat="1" applyFont="1" applyFill="1" applyBorder="1" applyAlignment="1">
      <alignment horizontal="center"/>
    </xf>
    <xf numFmtId="3" fontId="13" fillId="42" borderId="44" xfId="0" applyNumberFormat="1" applyFont="1" applyFill="1" applyBorder="1" applyAlignment="1">
      <alignment horizontal="center"/>
    </xf>
    <xf numFmtId="0" fontId="3" fillId="42" borderId="0" xfId="0" applyFont="1" applyFill="1" applyAlignment="1">
      <alignment/>
    </xf>
    <xf numFmtId="3" fontId="13" fillId="42" borderId="40" xfId="0" applyNumberFormat="1" applyFont="1" applyFill="1" applyBorder="1" applyAlignment="1">
      <alignment horizontal="center"/>
    </xf>
    <xf numFmtId="3" fontId="13" fillId="42" borderId="42" xfId="0" applyNumberFormat="1" applyFont="1" applyFill="1" applyBorder="1" applyAlignment="1">
      <alignment horizontal="center"/>
    </xf>
    <xf numFmtId="3" fontId="66" fillId="42" borderId="0" xfId="0" applyNumberFormat="1" applyFont="1" applyFill="1" applyAlignment="1">
      <alignment/>
    </xf>
  </cellXfs>
  <cellStyles count="50">
    <cellStyle name="Normal" xfId="0"/>
    <cellStyle name="RowLevel_0" xfId="1"/>
    <cellStyle name="ColLevel_0" xfId="2"/>
    <cellStyle name="ColLevel_1" xfId="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byn&#283;k\Dokumenty\Downloads\Pln&#283;n&#237;%201-9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ložky"/>
      <sheetName val="kapitoly"/>
      <sheetName val="akce_nová"/>
      <sheetName val="Účel"/>
      <sheetName val="požadavky"/>
      <sheetName val="Financování"/>
      <sheetName val="příjmy"/>
      <sheetName val="výdaje"/>
      <sheetName val="Výhled"/>
    </sheetNames>
    <sheetDataSet>
      <sheetData sheetId="6">
        <row r="304">
          <cell r="I304" t="str">
            <v>Dotace hřiště u T-klubu   2391  rozp. položka  2329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tabSelected="1" zoomScale="50" zoomScaleNormal="50" zoomScalePageLayoutView="0" workbookViewId="0" topLeftCell="A36">
      <selection activeCell="B74" sqref="B74"/>
    </sheetView>
  </sheetViews>
  <sheetFormatPr defaultColWidth="26.57421875" defaultRowHeight="15"/>
  <cols>
    <col min="1" max="1" width="193.421875" style="0" customWidth="1"/>
    <col min="2" max="2" width="26.57421875" style="0" customWidth="1"/>
    <col min="3" max="3" width="3.8515625" style="0" customWidth="1"/>
    <col min="4" max="4" width="13.8515625" style="102" customWidth="1"/>
    <col min="5" max="6" width="27.7109375" style="0" customWidth="1"/>
    <col min="7" max="254" width="9.140625" style="0" customWidth="1"/>
    <col min="255" max="255" width="193.421875" style="0" customWidth="1"/>
  </cols>
  <sheetData>
    <row r="1" spans="1:2" ht="20.25" customHeight="1">
      <c r="A1" s="1"/>
      <c r="B1" s="1"/>
    </row>
    <row r="2" spans="1:2" ht="26.25" customHeight="1">
      <c r="A2" s="101" t="s">
        <v>106</v>
      </c>
      <c r="B2" s="100" t="s">
        <v>107</v>
      </c>
    </row>
    <row r="3" spans="1:2" ht="21.75" customHeight="1">
      <c r="A3" s="2"/>
      <c r="B3" s="100" t="s">
        <v>0</v>
      </c>
    </row>
    <row r="4" spans="1:2" ht="13.5" customHeight="1" thickBot="1">
      <c r="A4" s="3"/>
      <c r="B4" s="4"/>
    </row>
    <row r="5" spans="1:4" ht="28.5" thickBot="1">
      <c r="A5" s="5" t="s">
        <v>1</v>
      </c>
      <c r="B5" s="6">
        <f>B7+B16</f>
        <v>108661</v>
      </c>
      <c r="C5" s="7"/>
      <c r="D5" s="103"/>
    </row>
    <row r="6" spans="1:2" ht="8.25" customHeight="1" thickBot="1">
      <c r="A6" s="8"/>
      <c r="B6" s="9"/>
    </row>
    <row r="7" spans="1:4" ht="27.75" thickBot="1" thickTop="1">
      <c r="A7" s="10" t="s">
        <v>2</v>
      </c>
      <c r="B7" s="11">
        <f>SUM(B8:B15)</f>
        <v>54812</v>
      </c>
      <c r="C7" s="7"/>
      <c r="D7" s="128">
        <f>B7-B31</f>
        <v>1189</v>
      </c>
    </row>
    <row r="8" spans="1:2" ht="25.5" customHeight="1">
      <c r="A8" s="109" t="s">
        <v>3</v>
      </c>
      <c r="B8" s="110">
        <v>8628</v>
      </c>
    </row>
    <row r="9" spans="1:3" ht="25.5" customHeight="1">
      <c r="A9" s="111" t="s">
        <v>4</v>
      </c>
      <c r="B9" s="112">
        <v>35878</v>
      </c>
      <c r="C9" s="7"/>
    </row>
    <row r="10" spans="1:2" ht="25.5" customHeight="1">
      <c r="A10" s="113" t="s">
        <v>5</v>
      </c>
      <c r="B10" s="132">
        <v>1839</v>
      </c>
    </row>
    <row r="11" spans="1:3" ht="25.5" customHeight="1">
      <c r="A11" s="113" t="s">
        <v>6</v>
      </c>
      <c r="B11" s="133">
        <v>1427</v>
      </c>
      <c r="C11" s="7"/>
    </row>
    <row r="12" spans="1:5" ht="25.5" customHeight="1">
      <c r="A12" s="131" t="s">
        <v>130</v>
      </c>
      <c r="B12" s="133">
        <v>4000</v>
      </c>
      <c r="C12" s="7"/>
      <c r="E12" s="102"/>
    </row>
    <row r="13" spans="1:2" ht="25.5" customHeight="1">
      <c r="A13" s="111" t="s">
        <v>7</v>
      </c>
      <c r="B13" s="115">
        <v>2969</v>
      </c>
    </row>
    <row r="14" spans="1:2" ht="25.5" customHeight="1">
      <c r="A14" s="111" t="s">
        <v>8</v>
      </c>
      <c r="B14" s="112">
        <v>56</v>
      </c>
    </row>
    <row r="15" spans="1:2" ht="25.5" customHeight="1" thickBot="1">
      <c r="A15" s="116" t="s">
        <v>9</v>
      </c>
      <c r="B15" s="117">
        <v>15</v>
      </c>
    </row>
    <row r="16" spans="1:2" ht="27" thickBot="1">
      <c r="A16" s="12" t="s">
        <v>10</v>
      </c>
      <c r="B16" s="13">
        <f>SUM(B17:B27)</f>
        <v>53849</v>
      </c>
    </row>
    <row r="17" spans="1:2" ht="25.5" customHeight="1">
      <c r="A17" s="109" t="s">
        <v>11</v>
      </c>
      <c r="B17" s="110">
        <v>802</v>
      </c>
    </row>
    <row r="18" spans="1:3" ht="25.5" customHeight="1">
      <c r="A18" s="111" t="s">
        <v>12</v>
      </c>
      <c r="B18" s="115">
        <v>200</v>
      </c>
      <c r="C18" s="7"/>
    </row>
    <row r="19" spans="1:2" ht="25.5" customHeight="1">
      <c r="A19" s="111" t="s">
        <v>13</v>
      </c>
      <c r="B19" s="112">
        <v>300</v>
      </c>
    </row>
    <row r="20" spans="1:2" ht="25.5" customHeight="1">
      <c r="A20" s="111" t="s">
        <v>14</v>
      </c>
      <c r="B20" s="112">
        <v>400</v>
      </c>
    </row>
    <row r="21" spans="1:2" ht="25.5" customHeight="1">
      <c r="A21" s="111" t="s">
        <v>15</v>
      </c>
      <c r="B21" s="112">
        <v>200</v>
      </c>
    </row>
    <row r="22" spans="1:2" ht="25.5" customHeight="1">
      <c r="A22" s="134" t="s">
        <v>16</v>
      </c>
      <c r="B22" s="139">
        <v>23450</v>
      </c>
    </row>
    <row r="23" spans="1:2" ht="25.5" customHeight="1">
      <c r="A23" s="113" t="s">
        <v>17</v>
      </c>
      <c r="B23" s="115">
        <v>2674</v>
      </c>
    </row>
    <row r="24" spans="1:2" ht="25.5" customHeight="1">
      <c r="A24" s="113" t="str">
        <f>'[1]příjmy'!I304</f>
        <v>Dotace hřiště u T-klubu   2391  rozp. položka  2329</v>
      </c>
      <c r="B24" s="115">
        <v>295</v>
      </c>
    </row>
    <row r="25" spans="1:2" ht="25.5" customHeight="1">
      <c r="A25" s="113" t="s">
        <v>18</v>
      </c>
      <c r="B25" s="115">
        <v>2656</v>
      </c>
    </row>
    <row r="26" spans="1:2" ht="25.5" customHeight="1">
      <c r="A26" s="113" t="s">
        <v>19</v>
      </c>
      <c r="B26" s="115">
        <v>260</v>
      </c>
    </row>
    <row r="27" spans="1:2" ht="25.5" customHeight="1" thickBot="1">
      <c r="A27" s="116" t="s">
        <v>20</v>
      </c>
      <c r="B27" s="135">
        <v>22612</v>
      </c>
    </row>
    <row r="28" spans="1:2" ht="21" customHeight="1" thickBot="1">
      <c r="A28" s="14"/>
      <c r="B28" s="15"/>
    </row>
    <row r="29" spans="1:4" ht="28.5" thickBot="1">
      <c r="A29" s="5" t="s">
        <v>21</v>
      </c>
      <c r="B29" s="6">
        <f>B31+B47</f>
        <v>132720</v>
      </c>
      <c r="C29" s="7"/>
      <c r="D29" s="103">
        <f>B29-B5</f>
        <v>24059</v>
      </c>
    </row>
    <row r="30" spans="1:2" ht="8.25" customHeight="1" thickBot="1">
      <c r="A30" s="16"/>
      <c r="B30" s="9"/>
    </row>
    <row r="31" spans="1:4" ht="27" thickBot="1">
      <c r="A31" s="12" t="s">
        <v>22</v>
      </c>
      <c r="B31" s="13">
        <f>SUM(B32:B46)</f>
        <v>53623</v>
      </c>
      <c r="C31" s="7"/>
      <c r="D31" s="104"/>
    </row>
    <row r="32" spans="1:4" ht="25.5" customHeight="1">
      <c r="A32" s="109" t="s">
        <v>23</v>
      </c>
      <c r="B32" s="110">
        <v>15520</v>
      </c>
      <c r="C32" s="7"/>
      <c r="D32" s="140"/>
    </row>
    <row r="33" spans="1:4" ht="25.5" customHeight="1">
      <c r="A33" s="111" t="s">
        <v>24</v>
      </c>
      <c r="B33" s="112">
        <v>4135</v>
      </c>
      <c r="D33" s="140"/>
    </row>
    <row r="34" spans="1:4" ht="25.5" customHeight="1">
      <c r="A34" s="111" t="s">
        <v>25</v>
      </c>
      <c r="B34" s="112">
        <v>3101</v>
      </c>
      <c r="D34" s="105"/>
    </row>
    <row r="35" spans="1:2" ht="25.5" customHeight="1">
      <c r="A35" s="111" t="s">
        <v>26</v>
      </c>
      <c r="B35" s="112">
        <v>6156</v>
      </c>
    </row>
    <row r="36" spans="1:2" ht="25.5" customHeight="1">
      <c r="A36" s="111" t="s">
        <v>27</v>
      </c>
      <c r="B36" s="112">
        <v>8425</v>
      </c>
    </row>
    <row r="37" spans="1:2" ht="25.5" customHeight="1">
      <c r="A37" s="111" t="s">
        <v>28</v>
      </c>
      <c r="B37" s="112">
        <v>1222</v>
      </c>
    </row>
    <row r="38" spans="1:2" ht="25.5" customHeight="1">
      <c r="A38" s="111" t="s">
        <v>29</v>
      </c>
      <c r="B38" s="112">
        <v>77</v>
      </c>
    </row>
    <row r="39" spans="1:2" ht="25.5" customHeight="1">
      <c r="A39" s="111" t="s">
        <v>30</v>
      </c>
      <c r="B39" s="132">
        <v>4146</v>
      </c>
    </row>
    <row r="40" spans="1:2" ht="25.5" customHeight="1">
      <c r="A40" s="111" t="s">
        <v>31</v>
      </c>
      <c r="B40" s="132">
        <v>1315</v>
      </c>
    </row>
    <row r="41" spans="1:2" ht="25.5" customHeight="1">
      <c r="A41" s="111" t="s">
        <v>32</v>
      </c>
      <c r="B41" s="133">
        <v>148</v>
      </c>
    </row>
    <row r="42" spans="1:2" ht="25.5" customHeight="1">
      <c r="A42" s="113" t="s">
        <v>33</v>
      </c>
      <c r="B42" s="133">
        <v>3346</v>
      </c>
    </row>
    <row r="43" spans="1:3" ht="25.5" customHeight="1">
      <c r="A43" s="114" t="s">
        <v>34</v>
      </c>
      <c r="B43" s="132">
        <v>4670</v>
      </c>
      <c r="C43" s="7"/>
    </row>
    <row r="44" spans="1:3" ht="25.5" customHeight="1">
      <c r="A44" s="114" t="s">
        <v>35</v>
      </c>
      <c r="B44" s="132">
        <v>747</v>
      </c>
      <c r="C44" s="7"/>
    </row>
    <row r="45" spans="1:2" ht="25.5" customHeight="1">
      <c r="A45" s="111" t="s">
        <v>36</v>
      </c>
      <c r="B45" s="132">
        <v>15</v>
      </c>
    </row>
    <row r="46" spans="1:2" ht="25.5" customHeight="1" thickBot="1">
      <c r="A46" s="116" t="s">
        <v>37</v>
      </c>
      <c r="B46" s="135">
        <v>600</v>
      </c>
    </row>
    <row r="47" spans="1:3" ht="27" thickBot="1">
      <c r="A47" s="12" t="s">
        <v>38</v>
      </c>
      <c r="B47" s="13">
        <f>SUM(B48:B69)</f>
        <v>79097</v>
      </c>
      <c r="C47" s="7"/>
    </row>
    <row r="48" spans="1:4" s="19" customFormat="1" ht="25.5" customHeight="1">
      <c r="A48" s="118" t="s">
        <v>129</v>
      </c>
      <c r="B48" s="138">
        <v>59000</v>
      </c>
      <c r="C48" s="18"/>
      <c r="D48" s="106"/>
    </row>
    <row r="49" spans="1:4" s="19" customFormat="1" ht="25.5" customHeight="1">
      <c r="A49" s="113" t="s">
        <v>124</v>
      </c>
      <c r="B49" s="133">
        <v>190</v>
      </c>
      <c r="C49" s="18"/>
      <c r="D49" s="107"/>
    </row>
    <row r="50" spans="1:4" s="19" customFormat="1" ht="25.5" customHeight="1">
      <c r="A50" s="113" t="s">
        <v>108</v>
      </c>
      <c r="B50" s="133">
        <v>1668</v>
      </c>
      <c r="C50" s="18"/>
      <c r="D50" s="107"/>
    </row>
    <row r="51" spans="1:4" s="19" customFormat="1" ht="25.5" customHeight="1">
      <c r="A51" s="113" t="s">
        <v>109</v>
      </c>
      <c r="B51" s="119">
        <v>600</v>
      </c>
      <c r="D51" s="106"/>
    </row>
    <row r="52" spans="1:4" s="19" customFormat="1" ht="25.5" customHeight="1">
      <c r="A52" s="113" t="s">
        <v>110</v>
      </c>
      <c r="B52" s="119">
        <v>60</v>
      </c>
      <c r="D52" s="106"/>
    </row>
    <row r="53" spans="1:4" s="19" customFormat="1" ht="25.5" customHeight="1">
      <c r="A53" s="113" t="s">
        <v>111</v>
      </c>
      <c r="B53" s="119">
        <v>90</v>
      </c>
      <c r="D53" s="106"/>
    </row>
    <row r="54" spans="1:4" s="19" customFormat="1" ht="25.5" customHeight="1">
      <c r="A54" s="113" t="s">
        <v>112</v>
      </c>
      <c r="B54" s="119">
        <v>100</v>
      </c>
      <c r="D54" s="106"/>
    </row>
    <row r="55" spans="1:4" s="19" customFormat="1" ht="25.5" customHeight="1">
      <c r="A55" s="113" t="s">
        <v>113</v>
      </c>
      <c r="B55" s="119">
        <v>345</v>
      </c>
      <c r="D55" s="106"/>
    </row>
    <row r="56" spans="1:4" s="19" customFormat="1" ht="25.5" customHeight="1">
      <c r="A56" s="113" t="s">
        <v>114</v>
      </c>
      <c r="B56" s="119">
        <v>3</v>
      </c>
      <c r="D56" s="106"/>
    </row>
    <row r="57" spans="1:4" s="19" customFormat="1" ht="25.5" customHeight="1">
      <c r="A57" s="113" t="s">
        <v>115</v>
      </c>
      <c r="B57" s="119">
        <v>200</v>
      </c>
      <c r="D57" s="106"/>
    </row>
    <row r="58" spans="1:4" s="19" customFormat="1" ht="25.5" customHeight="1">
      <c r="A58" s="113" t="s">
        <v>116</v>
      </c>
      <c r="B58" s="119">
        <v>700</v>
      </c>
      <c r="D58" s="106"/>
    </row>
    <row r="59" spans="1:4" s="19" customFormat="1" ht="25.5" customHeight="1">
      <c r="A59" s="113" t="s">
        <v>117</v>
      </c>
      <c r="B59" s="119">
        <v>700</v>
      </c>
      <c r="D59" s="106"/>
    </row>
    <row r="60" spans="1:4" s="19" customFormat="1" ht="25.5" customHeight="1">
      <c r="A60" s="113" t="s">
        <v>131</v>
      </c>
      <c r="B60" s="112">
        <v>2300</v>
      </c>
      <c r="D60" s="137"/>
    </row>
    <row r="61" spans="1:6" s="19" customFormat="1" ht="25.5" customHeight="1">
      <c r="A61" s="113" t="s">
        <v>39</v>
      </c>
      <c r="B61" s="115">
        <v>24</v>
      </c>
      <c r="C61" s="21"/>
      <c r="D61" s="108"/>
      <c r="E61" s="21"/>
      <c r="F61" s="21"/>
    </row>
    <row r="62" spans="1:6" s="19" customFormat="1" ht="25.5" customHeight="1">
      <c r="A62" s="113" t="s">
        <v>118</v>
      </c>
      <c r="B62" s="115">
        <v>200</v>
      </c>
      <c r="C62" s="22"/>
      <c r="D62" s="108"/>
      <c r="E62" s="21"/>
      <c r="F62" s="21"/>
    </row>
    <row r="63" spans="1:6" s="19" customFormat="1" ht="25.5" customHeight="1">
      <c r="A63" s="113" t="s">
        <v>125</v>
      </c>
      <c r="B63" s="115">
        <v>250</v>
      </c>
      <c r="C63" s="22"/>
      <c r="D63" s="108"/>
      <c r="E63" s="21"/>
      <c r="F63" s="21"/>
    </row>
    <row r="64" spans="1:6" s="19" customFormat="1" ht="25.5" customHeight="1">
      <c r="A64" s="113" t="s">
        <v>119</v>
      </c>
      <c r="B64" s="115">
        <v>350</v>
      </c>
      <c r="C64" s="22"/>
      <c r="D64" s="108"/>
      <c r="E64" s="21"/>
      <c r="F64" s="21"/>
    </row>
    <row r="65" spans="1:6" s="19" customFormat="1" ht="25.5" customHeight="1">
      <c r="A65" s="113" t="s">
        <v>120</v>
      </c>
      <c r="B65" s="115">
        <v>2978</v>
      </c>
      <c r="C65" s="22"/>
      <c r="D65" s="108"/>
      <c r="E65" s="21"/>
      <c r="F65" s="21"/>
    </row>
    <row r="66" spans="1:6" s="19" customFormat="1" ht="25.5" customHeight="1">
      <c r="A66" s="113" t="s">
        <v>40</v>
      </c>
      <c r="B66" s="115">
        <v>2951</v>
      </c>
      <c r="C66" s="22"/>
      <c r="D66" s="108"/>
      <c r="E66" s="21"/>
      <c r="F66" s="21"/>
    </row>
    <row r="67" spans="1:4" s="19" customFormat="1" ht="25.5" customHeight="1">
      <c r="A67" s="113" t="s">
        <v>121</v>
      </c>
      <c r="B67" s="112">
        <v>1000</v>
      </c>
      <c r="D67" s="106"/>
    </row>
    <row r="68" spans="1:4" s="19" customFormat="1" ht="25.5" customHeight="1">
      <c r="A68" s="120" t="s">
        <v>122</v>
      </c>
      <c r="B68" s="112">
        <v>2388</v>
      </c>
      <c r="C68" s="20"/>
      <c r="D68" s="137"/>
    </row>
    <row r="69" spans="1:4" s="19" customFormat="1" ht="25.5" customHeight="1" thickBot="1">
      <c r="A69" s="121" t="s">
        <v>123</v>
      </c>
      <c r="B69" s="136">
        <v>3000</v>
      </c>
      <c r="D69" s="106"/>
    </row>
    <row r="70" spans="1:2" ht="18.75" customHeight="1" thickBot="1">
      <c r="A70" s="14"/>
      <c r="B70" s="23"/>
    </row>
    <row r="71" spans="1:4" ht="28.5" thickBot="1">
      <c r="A71" s="5" t="s">
        <v>41</v>
      </c>
      <c r="B71" s="24">
        <f>SUM(B72:B74)</f>
        <v>25248</v>
      </c>
      <c r="C71" s="17"/>
      <c r="D71" s="104">
        <f>B16-B47+B71</f>
        <v>0</v>
      </c>
    </row>
    <row r="72" spans="1:2" ht="25.5" customHeight="1">
      <c r="A72" s="118" t="s">
        <v>42</v>
      </c>
      <c r="B72" s="110">
        <v>-1252</v>
      </c>
    </row>
    <row r="73" spans="1:2" ht="25.5" customHeight="1">
      <c r="A73" s="111" t="s">
        <v>43</v>
      </c>
      <c r="B73" s="112">
        <v>0</v>
      </c>
    </row>
    <row r="74" spans="1:2" ht="25.5" customHeight="1" thickBot="1">
      <c r="A74" s="116" t="s">
        <v>44</v>
      </c>
      <c r="B74" s="135">
        <v>26500</v>
      </c>
    </row>
    <row r="75" spans="1:2" ht="21" customHeight="1">
      <c r="A75" s="25"/>
      <c r="B75" s="25"/>
    </row>
    <row r="76" spans="1:2" ht="21" customHeight="1">
      <c r="A76" s="25"/>
      <c r="B76" s="25"/>
    </row>
    <row r="77" spans="1:2" ht="21">
      <c r="A77" s="26"/>
      <c r="B77" s="26"/>
    </row>
    <row r="78" spans="1:2" ht="21">
      <c r="A78" s="14"/>
      <c r="B78" s="14"/>
    </row>
    <row r="79" spans="1:2" ht="21">
      <c r="A79" s="14"/>
      <c r="B79" s="14"/>
    </row>
    <row r="80" spans="1:2" ht="21">
      <c r="A80" s="14"/>
      <c r="B80" s="14"/>
    </row>
    <row r="81" spans="1:2" ht="21">
      <c r="A81" s="14"/>
      <c r="B81" s="14"/>
    </row>
    <row r="82" spans="1:2" ht="21">
      <c r="A82" s="14"/>
      <c r="B82" s="14"/>
    </row>
  </sheetData>
  <sheetProtection/>
  <printOptions/>
  <pageMargins left="0.7" right="0.7" top="0.787401575" bottom="0.787401575" header="0.3" footer="0.3"/>
  <pageSetup fitToHeight="1" fitToWidth="1" horizontalDpi="600" verticalDpi="6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04"/>
  <sheetViews>
    <sheetView zoomScale="70" zoomScaleNormal="70" zoomScalePageLayoutView="0" workbookViewId="0" topLeftCell="A1">
      <selection activeCell="H8" sqref="H8"/>
    </sheetView>
  </sheetViews>
  <sheetFormatPr defaultColWidth="8.28125" defaultRowHeight="15"/>
  <cols>
    <col min="1" max="1" width="2.8515625" style="14" customWidth="1"/>
    <col min="2" max="2" width="52.7109375" style="14" customWidth="1"/>
    <col min="3" max="3" width="2.00390625" style="14" hidden="1" customWidth="1"/>
    <col min="4" max="4" width="10.57421875" style="14" customWidth="1"/>
    <col min="5" max="5" width="2.140625" style="14" customWidth="1"/>
    <col min="6" max="6" width="15.28125" style="14" customWidth="1"/>
    <col min="7" max="7" width="0.71875" style="14" customWidth="1"/>
    <col min="8" max="8" width="18.140625" style="14" customWidth="1"/>
    <col min="9" max="9" width="4.28125" style="14" customWidth="1"/>
    <col min="10" max="234" width="9.00390625" style="14" customWidth="1"/>
    <col min="235" max="235" width="2.8515625" style="14" customWidth="1"/>
    <col min="236" max="236" width="44.00390625" style="14" customWidth="1"/>
    <col min="237" max="237" width="0" style="14" hidden="1" customWidth="1"/>
    <col min="238" max="238" width="10.57421875" style="14" customWidth="1"/>
    <col min="239" max="239" width="0.5625" style="14" customWidth="1"/>
    <col min="240" max="240" width="11.140625" style="14" customWidth="1"/>
    <col min="241" max="241" width="12.7109375" style="14" customWidth="1"/>
    <col min="242" max="242" width="8.28125" style="14" customWidth="1"/>
    <col min="243" max="243" width="0.85546875" style="14" customWidth="1"/>
    <col min="244" max="244" width="11.421875" style="14" customWidth="1"/>
    <col min="245" max="245" width="11.8515625" style="14" customWidth="1"/>
    <col min="246" max="246" width="7.57421875" style="14" customWidth="1"/>
    <col min="247" max="247" width="0.85546875" style="14" customWidth="1"/>
    <col min="248" max="248" width="11.28125" style="14" customWidth="1"/>
    <col min="249" max="249" width="12.140625" style="14" customWidth="1"/>
    <col min="250" max="250" width="7.28125" style="14" customWidth="1"/>
    <col min="251" max="251" width="44.140625" style="14" customWidth="1"/>
    <col min="252" max="252" width="11.28125" style="14" customWidth="1"/>
    <col min="253" max="253" width="0.71875" style="14" customWidth="1"/>
    <col min="254" max="254" width="11.57421875" style="14" customWidth="1"/>
    <col min="255" max="255" width="12.421875" style="14" customWidth="1"/>
    <col min="256" max="16384" width="8.28125" style="14" customWidth="1"/>
  </cols>
  <sheetData>
    <row r="1" ht="15" customHeight="1"/>
    <row r="2" ht="9.75" customHeight="1"/>
    <row r="3" spans="1:8" ht="20.25" customHeight="1">
      <c r="A3" s="28" t="s">
        <v>106</v>
      </c>
      <c r="B3" s="29"/>
      <c r="C3" s="30"/>
      <c r="D3" s="30"/>
      <c r="E3" s="30"/>
      <c r="F3" s="30"/>
      <c r="G3" s="31"/>
      <c r="H3" s="31"/>
    </row>
    <row r="4" spans="1:8" ht="21.75" customHeight="1" thickBot="1">
      <c r="A4" s="127" t="s">
        <v>128</v>
      </c>
      <c r="B4" s="29"/>
      <c r="C4" s="30"/>
      <c r="D4" s="30"/>
      <c r="E4" s="30"/>
      <c r="F4" s="30"/>
      <c r="G4" s="31"/>
      <c r="H4" s="31"/>
    </row>
    <row r="5" spans="1:8" ht="18" customHeight="1" thickBot="1">
      <c r="A5" s="32" t="s">
        <v>45</v>
      </c>
      <c r="B5" s="33"/>
      <c r="C5" s="30"/>
      <c r="D5" s="125" t="s">
        <v>46</v>
      </c>
      <c r="E5" s="30"/>
      <c r="F5" s="122" t="s">
        <v>126</v>
      </c>
      <c r="G5" s="34"/>
      <c r="H5" s="123" t="s">
        <v>127</v>
      </c>
    </row>
    <row r="6" spans="1:8" ht="18" customHeight="1" thickBot="1">
      <c r="A6" s="35" t="s">
        <v>47</v>
      </c>
      <c r="B6" s="36"/>
      <c r="C6" s="37"/>
      <c r="D6" s="126" t="s">
        <v>48</v>
      </c>
      <c r="E6" s="37"/>
      <c r="F6" s="39"/>
      <c r="G6" s="40"/>
      <c r="H6" s="41"/>
    </row>
    <row r="7" spans="1:8" ht="18" customHeight="1" thickBot="1">
      <c r="A7" s="35" t="s">
        <v>49</v>
      </c>
      <c r="B7" s="36"/>
      <c r="C7" s="42"/>
      <c r="D7" s="38"/>
      <c r="E7" s="42"/>
      <c r="F7" s="130">
        <f>akce!B7</f>
        <v>54812</v>
      </c>
      <c r="G7" s="129"/>
      <c r="H7" s="130">
        <f>akce!B31</f>
        <v>53623</v>
      </c>
    </row>
    <row r="8" spans="1:11" ht="21.75" customHeight="1" thickBot="1" thickTop="1">
      <c r="A8" s="43" t="s">
        <v>50</v>
      </c>
      <c r="B8" s="44"/>
      <c r="C8" s="45"/>
      <c r="D8" s="124"/>
      <c r="E8" s="46"/>
      <c r="F8" s="47">
        <f>SUM(F9,F12,F15,F20,F26,F37,F42,F58,F60)</f>
        <v>54812</v>
      </c>
      <c r="G8" s="48"/>
      <c r="H8" s="47">
        <f>H9+H12+H15+H20+H26+H37+H42+H58+H60</f>
        <v>53623</v>
      </c>
      <c r="J8" s="27">
        <f>akce!B7</f>
        <v>54812</v>
      </c>
      <c r="K8" s="27">
        <f>akce!B31</f>
        <v>53623</v>
      </c>
    </row>
    <row r="9" spans="1:8" ht="19.5" customHeight="1" thickBot="1" thickTop="1">
      <c r="A9" s="49" t="s">
        <v>51</v>
      </c>
      <c r="B9" s="50"/>
      <c r="C9" s="51"/>
      <c r="D9" s="52"/>
      <c r="E9" s="51"/>
      <c r="F9" s="53">
        <f>SUM(F10:F11)</f>
        <v>15</v>
      </c>
      <c r="G9" s="55"/>
      <c r="H9" s="54">
        <v>136</v>
      </c>
    </row>
    <row r="10" spans="1:8" ht="18" customHeight="1" thickTop="1">
      <c r="A10" s="56"/>
      <c r="B10" s="57" t="s">
        <v>52</v>
      </c>
      <c r="C10" s="58"/>
      <c r="D10" s="59">
        <v>2333</v>
      </c>
      <c r="E10" s="58"/>
      <c r="F10" s="60">
        <v>15</v>
      </c>
      <c r="G10" s="61"/>
      <c r="H10" s="60">
        <v>129</v>
      </c>
    </row>
    <row r="11" spans="1:8" ht="18" customHeight="1" thickBot="1">
      <c r="A11" s="56"/>
      <c r="B11" s="57" t="s">
        <v>53</v>
      </c>
      <c r="C11" s="58"/>
      <c r="D11" s="59">
        <v>3722</v>
      </c>
      <c r="E11" s="58"/>
      <c r="F11" s="60">
        <v>0</v>
      </c>
      <c r="G11" s="61"/>
      <c r="H11" s="60">
        <v>7</v>
      </c>
    </row>
    <row r="12" spans="1:8" ht="19.5" customHeight="1" thickBot="1" thickTop="1">
      <c r="A12" s="62" t="s">
        <v>54</v>
      </c>
      <c r="B12" s="63"/>
      <c r="C12" s="64"/>
      <c r="D12" s="65"/>
      <c r="E12" s="64"/>
      <c r="F12" s="66">
        <f>SUM(F13:F14)</f>
        <v>0</v>
      </c>
      <c r="G12" s="68"/>
      <c r="H12" s="67">
        <v>1008</v>
      </c>
    </row>
    <row r="13" spans="1:8" ht="18" customHeight="1" thickTop="1">
      <c r="A13" s="56"/>
      <c r="B13" s="57" t="s">
        <v>55</v>
      </c>
      <c r="C13" s="69"/>
      <c r="D13" s="59">
        <v>2212</v>
      </c>
      <c r="E13" s="69"/>
      <c r="F13" s="60">
        <v>0</v>
      </c>
      <c r="G13" s="61"/>
      <c r="H13" s="60">
        <v>1008</v>
      </c>
    </row>
    <row r="14" spans="1:8" ht="18" customHeight="1" thickBot="1">
      <c r="A14" s="56"/>
      <c r="B14" s="57" t="s">
        <v>56</v>
      </c>
      <c r="C14" s="69"/>
      <c r="D14" s="59">
        <v>2221</v>
      </c>
      <c r="E14" s="69"/>
      <c r="F14" s="60">
        <v>0</v>
      </c>
      <c r="G14" s="61"/>
      <c r="H14" s="60">
        <v>0</v>
      </c>
    </row>
    <row r="15" spans="1:8" ht="19.5" customHeight="1" thickBot="1" thickTop="1">
      <c r="A15" s="62" t="s">
        <v>57</v>
      </c>
      <c r="B15" s="63"/>
      <c r="C15" s="64"/>
      <c r="D15" s="65"/>
      <c r="E15" s="64"/>
      <c r="F15" s="67">
        <f>SUM(F16:F19)</f>
        <v>0</v>
      </c>
      <c r="G15" s="68"/>
      <c r="H15" s="67">
        <f>H16+H17+H18+H19</f>
        <v>4670</v>
      </c>
    </row>
    <row r="16" spans="1:9" ht="18" customHeight="1" thickTop="1">
      <c r="A16" s="71"/>
      <c r="B16" s="72" t="s">
        <v>58</v>
      </c>
      <c r="C16" s="73"/>
      <c r="D16" s="74">
        <v>3119</v>
      </c>
      <c r="E16" s="73"/>
      <c r="F16" s="60">
        <v>0</v>
      </c>
      <c r="G16" s="61"/>
      <c r="H16" s="75">
        <v>4670</v>
      </c>
      <c r="I16" s="76"/>
    </row>
    <row r="17" spans="1:8" ht="18" customHeight="1">
      <c r="A17" s="56"/>
      <c r="B17" s="77" t="s">
        <v>59</v>
      </c>
      <c r="C17" s="69"/>
      <c r="D17" s="59">
        <v>3119</v>
      </c>
      <c r="E17" s="69"/>
      <c r="F17" s="60">
        <v>0</v>
      </c>
      <c r="G17" s="78"/>
      <c r="H17" s="60">
        <v>0</v>
      </c>
    </row>
    <row r="18" spans="1:8" ht="18" customHeight="1">
      <c r="A18" s="56"/>
      <c r="B18" s="57" t="s">
        <v>60</v>
      </c>
      <c r="C18" s="69"/>
      <c r="D18" s="59">
        <v>3119</v>
      </c>
      <c r="E18" s="69"/>
      <c r="F18" s="60">
        <v>0</v>
      </c>
      <c r="G18" s="61"/>
      <c r="H18" s="60">
        <v>0</v>
      </c>
    </row>
    <row r="19" spans="1:8" ht="18" customHeight="1" thickBot="1">
      <c r="A19" s="56"/>
      <c r="B19" s="57" t="s">
        <v>61</v>
      </c>
      <c r="C19" s="69"/>
      <c r="D19" s="59">
        <v>3119</v>
      </c>
      <c r="E19" s="69"/>
      <c r="F19" s="60">
        <v>0</v>
      </c>
      <c r="G19" s="61"/>
      <c r="H19" s="60">
        <v>0</v>
      </c>
    </row>
    <row r="20" spans="1:8" ht="19.5" customHeight="1" thickBot="1" thickTop="1">
      <c r="A20" s="62" t="s">
        <v>62</v>
      </c>
      <c r="B20" s="63"/>
      <c r="C20" s="64"/>
      <c r="D20" s="65"/>
      <c r="E20" s="64"/>
      <c r="F20" s="67">
        <f>SUM(F22:F25)</f>
        <v>150</v>
      </c>
      <c r="G20" s="68"/>
      <c r="H20" s="67">
        <v>1773</v>
      </c>
    </row>
    <row r="21" spans="1:8" ht="18" customHeight="1" thickBot="1" thickTop="1">
      <c r="A21" s="62"/>
      <c r="B21" s="79" t="s">
        <v>63</v>
      </c>
      <c r="C21" s="80"/>
      <c r="D21" s="81"/>
      <c r="E21" s="80"/>
      <c r="F21" s="82">
        <v>270</v>
      </c>
      <c r="G21" s="83"/>
      <c r="H21" s="82">
        <v>1773</v>
      </c>
    </row>
    <row r="22" spans="1:8" ht="18" customHeight="1" thickTop="1">
      <c r="A22" s="56"/>
      <c r="B22" s="84" t="s">
        <v>64</v>
      </c>
      <c r="C22" s="69"/>
      <c r="D22" s="59">
        <v>3313</v>
      </c>
      <c r="E22" s="69"/>
      <c r="F22" s="60">
        <v>30</v>
      </c>
      <c r="G22" s="85"/>
      <c r="H22" s="60">
        <v>881</v>
      </c>
    </row>
    <row r="23" spans="1:8" ht="18" customHeight="1">
      <c r="A23" s="56"/>
      <c r="B23" s="84" t="s">
        <v>65</v>
      </c>
      <c r="C23" s="69"/>
      <c r="D23" s="59">
        <v>3319</v>
      </c>
      <c r="E23" s="69"/>
      <c r="F23" s="60">
        <v>0</v>
      </c>
      <c r="G23" s="85"/>
      <c r="H23" s="60">
        <v>94</v>
      </c>
    </row>
    <row r="24" spans="1:8" ht="18" customHeight="1">
      <c r="A24" s="56"/>
      <c r="B24" s="84" t="s">
        <v>66</v>
      </c>
      <c r="C24" s="69"/>
      <c r="D24" s="59">
        <v>3314</v>
      </c>
      <c r="E24" s="69"/>
      <c r="F24" s="60">
        <v>5</v>
      </c>
      <c r="G24" s="85"/>
      <c r="H24" s="60">
        <v>267</v>
      </c>
    </row>
    <row r="25" spans="1:8" ht="18" customHeight="1" thickBot="1">
      <c r="A25" s="56"/>
      <c r="B25" s="86" t="s">
        <v>67</v>
      </c>
      <c r="C25" s="69"/>
      <c r="D25" s="87">
        <v>3319</v>
      </c>
      <c r="E25" s="69"/>
      <c r="F25" s="60">
        <v>115</v>
      </c>
      <c r="G25" s="85"/>
      <c r="H25" s="60">
        <v>531</v>
      </c>
    </row>
    <row r="26" spans="1:8" ht="19.5" customHeight="1" thickBot="1" thickTop="1">
      <c r="A26" s="62" t="s">
        <v>68</v>
      </c>
      <c r="B26" s="63"/>
      <c r="C26" s="64"/>
      <c r="D26" s="65"/>
      <c r="E26" s="64"/>
      <c r="F26" s="67">
        <f>SUM(F27:F36)</f>
        <v>1837</v>
      </c>
      <c r="G26" s="68"/>
      <c r="H26" s="67">
        <f>H27+H28+H29+H30+H31+H32+H33+H34+H35+H36</f>
        <v>13851</v>
      </c>
    </row>
    <row r="27" spans="1:8" ht="18" customHeight="1" thickTop="1">
      <c r="A27" s="88"/>
      <c r="B27" s="57" t="s">
        <v>69</v>
      </c>
      <c r="C27" s="69"/>
      <c r="D27" s="59">
        <v>5512</v>
      </c>
      <c r="E27" s="69"/>
      <c r="F27" s="60">
        <v>0</v>
      </c>
      <c r="G27" s="61"/>
      <c r="H27" s="60">
        <v>618</v>
      </c>
    </row>
    <row r="28" spans="1:8" ht="18" customHeight="1">
      <c r="A28" s="56"/>
      <c r="B28" s="57" t="s">
        <v>70</v>
      </c>
      <c r="C28" s="69"/>
      <c r="D28" s="59">
        <v>6112</v>
      </c>
      <c r="E28" s="69"/>
      <c r="F28" s="60">
        <v>0</v>
      </c>
      <c r="G28" s="61"/>
      <c r="H28" s="60">
        <v>1561</v>
      </c>
    </row>
    <row r="29" spans="1:8" ht="18" customHeight="1">
      <c r="A29" s="56"/>
      <c r="B29" s="57" t="s">
        <v>71</v>
      </c>
      <c r="C29" s="69"/>
      <c r="D29" s="59">
        <v>6171</v>
      </c>
      <c r="E29" s="69"/>
      <c r="F29" s="60">
        <v>126</v>
      </c>
      <c r="G29" s="61"/>
      <c r="H29" s="60">
        <v>7978</v>
      </c>
    </row>
    <row r="30" spans="1:8" ht="18" customHeight="1">
      <c r="A30" s="56"/>
      <c r="B30" s="57" t="s">
        <v>72</v>
      </c>
      <c r="C30" s="69"/>
      <c r="D30" s="59">
        <v>6171</v>
      </c>
      <c r="E30" s="69"/>
      <c r="F30" s="60">
        <v>0</v>
      </c>
      <c r="G30" s="61"/>
      <c r="H30" s="60">
        <v>750</v>
      </c>
    </row>
    <row r="31" spans="1:8" ht="18" customHeight="1">
      <c r="A31" s="56"/>
      <c r="B31" s="57" t="s">
        <v>73</v>
      </c>
      <c r="C31" s="69"/>
      <c r="D31" s="59">
        <v>2141</v>
      </c>
      <c r="E31" s="69"/>
      <c r="F31" s="60">
        <v>0</v>
      </c>
      <c r="G31" s="61"/>
      <c r="H31" s="60">
        <v>1215</v>
      </c>
    </row>
    <row r="32" spans="1:8" ht="18" customHeight="1">
      <c r="A32" s="56"/>
      <c r="B32" s="57" t="s">
        <v>74</v>
      </c>
      <c r="C32" s="69"/>
      <c r="D32" s="59">
        <v>6171</v>
      </c>
      <c r="E32" s="69"/>
      <c r="F32" s="60">
        <v>190</v>
      </c>
      <c r="G32" s="61"/>
      <c r="H32" s="60">
        <v>655</v>
      </c>
    </row>
    <row r="33" spans="1:8" ht="18" customHeight="1">
      <c r="A33" s="56"/>
      <c r="B33" s="57" t="s">
        <v>75</v>
      </c>
      <c r="C33" s="69"/>
      <c r="D33" s="59">
        <v>6171</v>
      </c>
      <c r="E33" s="69"/>
      <c r="F33" s="60">
        <v>615</v>
      </c>
      <c r="G33" s="61"/>
      <c r="H33" s="60">
        <v>460</v>
      </c>
    </row>
    <row r="34" spans="1:8" ht="18" customHeight="1">
      <c r="A34" s="56"/>
      <c r="B34" s="57" t="s">
        <v>76</v>
      </c>
      <c r="C34" s="69"/>
      <c r="D34" s="59">
        <v>6171</v>
      </c>
      <c r="E34" s="69"/>
      <c r="F34" s="60">
        <v>612</v>
      </c>
      <c r="G34" s="61"/>
      <c r="H34" s="60">
        <v>101</v>
      </c>
    </row>
    <row r="35" spans="1:8" ht="18" customHeight="1">
      <c r="A35" s="56"/>
      <c r="B35" s="57" t="s">
        <v>77</v>
      </c>
      <c r="C35" s="69"/>
      <c r="D35" s="59">
        <v>6171</v>
      </c>
      <c r="E35" s="69"/>
      <c r="F35" s="60">
        <v>284</v>
      </c>
      <c r="G35" s="61"/>
      <c r="H35" s="60">
        <v>151</v>
      </c>
    </row>
    <row r="36" spans="1:8" ht="18" customHeight="1" thickBot="1">
      <c r="A36" s="56"/>
      <c r="B36" s="57" t="s">
        <v>78</v>
      </c>
      <c r="C36" s="69"/>
      <c r="D36" s="59">
        <v>6171</v>
      </c>
      <c r="E36" s="69"/>
      <c r="F36" s="60">
        <v>10</v>
      </c>
      <c r="G36" s="61"/>
      <c r="H36" s="60">
        <v>362</v>
      </c>
    </row>
    <row r="37" spans="1:8" ht="19.5" customHeight="1" thickBot="1" thickTop="1">
      <c r="A37" s="62" t="s">
        <v>79</v>
      </c>
      <c r="B37" s="63"/>
      <c r="C37" s="64"/>
      <c r="D37" s="65"/>
      <c r="E37" s="64"/>
      <c r="F37" s="67">
        <f>SUM(F38:F41)</f>
        <v>5285</v>
      </c>
      <c r="G37" s="68"/>
      <c r="H37" s="67">
        <f>H38+H39+H40+H41</f>
        <v>5614</v>
      </c>
    </row>
    <row r="38" spans="1:8" ht="18" customHeight="1" thickTop="1">
      <c r="A38" s="56"/>
      <c r="B38" s="57" t="s">
        <v>80</v>
      </c>
      <c r="C38" s="69"/>
      <c r="D38" s="59">
        <v>4319</v>
      </c>
      <c r="E38" s="69"/>
      <c r="F38" s="60">
        <v>0</v>
      </c>
      <c r="G38" s="61"/>
      <c r="H38" s="60">
        <v>12</v>
      </c>
    </row>
    <row r="39" spans="1:8" ht="18" customHeight="1">
      <c r="A39" s="56"/>
      <c r="B39" s="57" t="s">
        <v>81</v>
      </c>
      <c r="C39" s="69"/>
      <c r="D39" s="59">
        <v>4226</v>
      </c>
      <c r="E39" s="69"/>
      <c r="F39" s="60">
        <v>0</v>
      </c>
      <c r="G39" s="61"/>
      <c r="H39" s="60">
        <v>43</v>
      </c>
    </row>
    <row r="40" spans="1:8" ht="18" customHeight="1">
      <c r="A40" s="56"/>
      <c r="B40" s="57" t="s">
        <v>82</v>
      </c>
      <c r="C40" s="69"/>
      <c r="D40" s="59">
        <v>4226</v>
      </c>
      <c r="E40" s="69"/>
      <c r="F40" s="60">
        <v>3266</v>
      </c>
      <c r="G40" s="89"/>
      <c r="H40" s="60">
        <v>4013</v>
      </c>
    </row>
    <row r="41" spans="1:8" ht="18" customHeight="1" thickBot="1">
      <c r="A41" s="56"/>
      <c r="B41" s="90" t="s">
        <v>83</v>
      </c>
      <c r="C41" s="69"/>
      <c r="D41" s="91">
        <v>4351</v>
      </c>
      <c r="E41" s="69"/>
      <c r="F41" s="60">
        <v>2019</v>
      </c>
      <c r="G41" s="92"/>
      <c r="H41" s="60">
        <v>1546</v>
      </c>
    </row>
    <row r="42" spans="1:8" ht="19.5" customHeight="1" thickBot="1" thickTop="1">
      <c r="A42" s="62" t="s">
        <v>84</v>
      </c>
      <c r="B42" s="63"/>
      <c r="C42" s="64"/>
      <c r="D42" s="65"/>
      <c r="E42" s="64"/>
      <c r="F42" s="67">
        <f>SUM(F43:F57)</f>
        <v>10495</v>
      </c>
      <c r="G42" s="68"/>
      <c r="H42" s="67">
        <f>H43+H44+H45+H46+H47+H48+H49+H50+H51+H52+H53+H54+H55+H56+H57</f>
        <v>21459</v>
      </c>
    </row>
    <row r="43" spans="1:8" ht="18" customHeight="1" thickTop="1">
      <c r="A43" s="71"/>
      <c r="B43" s="57" t="s">
        <v>85</v>
      </c>
      <c r="C43" s="69"/>
      <c r="D43" s="59">
        <v>3612</v>
      </c>
      <c r="E43" s="69"/>
      <c r="F43" s="60">
        <v>0</v>
      </c>
      <c r="G43" s="93"/>
      <c r="H43" s="60">
        <v>294</v>
      </c>
    </row>
    <row r="44" spans="1:8" ht="18" customHeight="1">
      <c r="A44" s="56"/>
      <c r="B44" s="57" t="s">
        <v>86</v>
      </c>
      <c r="C44" s="69"/>
      <c r="D44" s="59">
        <v>3612</v>
      </c>
      <c r="E44" s="69"/>
      <c r="F44" s="60">
        <v>2504</v>
      </c>
      <c r="G44" s="93"/>
      <c r="H44" s="60">
        <v>1714</v>
      </c>
    </row>
    <row r="45" spans="1:8" ht="18" customHeight="1">
      <c r="A45" s="56"/>
      <c r="B45" s="57" t="s">
        <v>87</v>
      </c>
      <c r="C45" s="69"/>
      <c r="D45" s="59">
        <v>3612</v>
      </c>
      <c r="E45" s="69"/>
      <c r="F45" s="60">
        <v>1132</v>
      </c>
      <c r="G45" s="93"/>
      <c r="H45" s="60">
        <v>720</v>
      </c>
    </row>
    <row r="46" spans="1:8" ht="18" customHeight="1">
      <c r="A46" s="56"/>
      <c r="B46" s="57" t="s">
        <v>88</v>
      </c>
      <c r="C46" s="69"/>
      <c r="D46" s="59">
        <v>3612</v>
      </c>
      <c r="E46" s="69"/>
      <c r="F46" s="60">
        <v>694</v>
      </c>
      <c r="G46" s="93"/>
      <c r="H46" s="60">
        <v>886</v>
      </c>
    </row>
    <row r="47" spans="1:8" ht="18" customHeight="1">
      <c r="A47" s="56"/>
      <c r="B47" s="57" t="s">
        <v>89</v>
      </c>
      <c r="C47" s="69"/>
      <c r="D47" s="59">
        <v>3639</v>
      </c>
      <c r="E47" s="69"/>
      <c r="F47" s="60">
        <v>0</v>
      </c>
      <c r="G47" s="93"/>
      <c r="H47" s="60">
        <v>6494</v>
      </c>
    </row>
    <row r="48" spans="1:8" ht="18" customHeight="1">
      <c r="A48" s="56"/>
      <c r="B48" s="57" t="s">
        <v>90</v>
      </c>
      <c r="C48" s="69"/>
      <c r="D48" s="59">
        <v>3722</v>
      </c>
      <c r="E48" s="69"/>
      <c r="F48" s="60">
        <v>2130</v>
      </c>
      <c r="G48" s="93"/>
      <c r="H48" s="60">
        <v>3948</v>
      </c>
    </row>
    <row r="49" spans="1:8" ht="18" customHeight="1">
      <c r="A49" s="56"/>
      <c r="B49" s="57" t="s">
        <v>91</v>
      </c>
      <c r="C49" s="69"/>
      <c r="D49" s="59">
        <v>3631</v>
      </c>
      <c r="E49" s="69"/>
      <c r="F49" s="60">
        <v>0</v>
      </c>
      <c r="G49" s="93"/>
      <c r="H49" s="60">
        <v>1107</v>
      </c>
    </row>
    <row r="50" spans="1:8" ht="18" customHeight="1">
      <c r="A50" s="56"/>
      <c r="B50" s="57" t="s">
        <v>92</v>
      </c>
      <c r="C50" s="69"/>
      <c r="D50" s="59">
        <v>3632</v>
      </c>
      <c r="E50" s="69"/>
      <c r="F50" s="60">
        <v>35</v>
      </c>
      <c r="G50" s="93"/>
      <c r="H50" s="60">
        <v>431</v>
      </c>
    </row>
    <row r="51" spans="1:8" ht="18" customHeight="1">
      <c r="A51" s="56"/>
      <c r="B51" s="57" t="s">
        <v>93</v>
      </c>
      <c r="C51" s="69"/>
      <c r="D51" s="59">
        <v>3745</v>
      </c>
      <c r="E51" s="69"/>
      <c r="F51" s="60">
        <v>0</v>
      </c>
      <c r="G51" s="93"/>
      <c r="H51" s="60">
        <v>427</v>
      </c>
    </row>
    <row r="52" spans="1:8" ht="18" customHeight="1">
      <c r="A52" s="56"/>
      <c r="B52" s="57" t="s">
        <v>94</v>
      </c>
      <c r="C52" s="69"/>
      <c r="D52" s="59">
        <v>3639</v>
      </c>
      <c r="E52" s="69"/>
      <c r="F52" s="60">
        <v>0</v>
      </c>
      <c r="G52" s="93"/>
      <c r="H52" s="60">
        <v>198</v>
      </c>
    </row>
    <row r="53" spans="1:8" ht="18" customHeight="1">
      <c r="A53" s="56"/>
      <c r="B53" s="57" t="s">
        <v>95</v>
      </c>
      <c r="C53" s="69"/>
      <c r="D53" s="59">
        <v>3612</v>
      </c>
      <c r="E53" s="69"/>
      <c r="F53" s="60">
        <v>0</v>
      </c>
      <c r="G53" s="93"/>
      <c r="H53" s="60">
        <v>0</v>
      </c>
    </row>
    <row r="54" spans="1:8" ht="18" customHeight="1">
      <c r="A54" s="56"/>
      <c r="B54" s="57" t="s">
        <v>96</v>
      </c>
      <c r="C54" s="69"/>
      <c r="D54" s="59">
        <v>3419</v>
      </c>
      <c r="E54" s="69"/>
      <c r="F54" s="60">
        <v>0</v>
      </c>
      <c r="G54" s="93"/>
      <c r="H54" s="60">
        <v>0</v>
      </c>
    </row>
    <row r="55" spans="1:8" ht="18" customHeight="1">
      <c r="A55" s="56"/>
      <c r="B55" s="57" t="s">
        <v>97</v>
      </c>
      <c r="C55" s="69"/>
      <c r="D55" s="59">
        <v>3419</v>
      </c>
      <c r="E55" s="69"/>
      <c r="F55" s="60">
        <v>0</v>
      </c>
      <c r="G55" s="93"/>
      <c r="H55" s="60">
        <v>450</v>
      </c>
    </row>
    <row r="56" spans="1:8" ht="18" customHeight="1">
      <c r="A56" s="56"/>
      <c r="B56" s="57" t="s">
        <v>98</v>
      </c>
      <c r="C56" s="69"/>
      <c r="D56" s="59">
        <v>3412</v>
      </c>
      <c r="E56" s="69"/>
      <c r="F56" s="60">
        <v>0</v>
      </c>
      <c r="G56" s="93"/>
      <c r="H56" s="60">
        <v>236</v>
      </c>
    </row>
    <row r="57" spans="1:8" ht="18" customHeight="1" thickBot="1">
      <c r="A57" s="56"/>
      <c r="B57" s="57" t="s">
        <v>99</v>
      </c>
      <c r="C57" s="69"/>
      <c r="D57" s="59">
        <v>4226</v>
      </c>
      <c r="E57" s="69"/>
      <c r="F57" s="94">
        <v>4000</v>
      </c>
      <c r="G57" s="93"/>
      <c r="H57" s="94">
        <v>4554</v>
      </c>
    </row>
    <row r="58" spans="1:8" ht="19.5" customHeight="1" thickBot="1" thickTop="1">
      <c r="A58" s="62" t="s">
        <v>100</v>
      </c>
      <c r="B58" s="63"/>
      <c r="C58" s="64"/>
      <c r="D58" s="65"/>
      <c r="E58" s="64"/>
      <c r="F58" s="67">
        <f>SUM(F59:F59)</f>
        <v>0</v>
      </c>
      <c r="G58" s="68"/>
      <c r="H58" s="67">
        <f>H59</f>
        <v>35</v>
      </c>
    </row>
    <row r="59" spans="1:8" ht="18" customHeight="1" thickBot="1" thickTop="1">
      <c r="A59" s="56"/>
      <c r="B59" s="57" t="s">
        <v>101</v>
      </c>
      <c r="C59" s="69"/>
      <c r="D59" s="59">
        <v>3639</v>
      </c>
      <c r="E59" s="69"/>
      <c r="F59" s="60">
        <v>0</v>
      </c>
      <c r="G59" s="61"/>
      <c r="H59" s="60">
        <v>35</v>
      </c>
    </row>
    <row r="60" spans="1:8" ht="19.5" customHeight="1" thickBot="1" thickTop="1">
      <c r="A60" s="62" t="s">
        <v>102</v>
      </c>
      <c r="B60" s="63"/>
      <c r="C60" s="64"/>
      <c r="D60" s="65"/>
      <c r="E60" s="64"/>
      <c r="F60" s="67">
        <f>SUM(F61:F63)</f>
        <v>37030</v>
      </c>
      <c r="G60" s="68"/>
      <c r="H60" s="67">
        <f>H61+H62+H63</f>
        <v>5077</v>
      </c>
    </row>
    <row r="61" spans="1:8" ht="18" customHeight="1" thickTop="1">
      <c r="A61" s="56"/>
      <c r="B61" s="57" t="s">
        <v>103</v>
      </c>
      <c r="C61" s="69"/>
      <c r="D61" s="59">
        <v>6171</v>
      </c>
      <c r="E61" s="69"/>
      <c r="F61" s="60">
        <v>36958</v>
      </c>
      <c r="G61" s="61"/>
      <c r="H61" s="60">
        <v>3978</v>
      </c>
    </row>
    <row r="62" spans="1:8" ht="18" customHeight="1">
      <c r="A62" s="56"/>
      <c r="B62" s="57" t="s">
        <v>104</v>
      </c>
      <c r="C62" s="69"/>
      <c r="D62" s="59">
        <v>6310</v>
      </c>
      <c r="E62" s="69"/>
      <c r="F62" s="70">
        <v>0</v>
      </c>
      <c r="G62" s="61"/>
      <c r="H62" s="70">
        <f>akce!B46</f>
        <v>600</v>
      </c>
    </row>
    <row r="63" spans="1:8" ht="18" customHeight="1" thickBot="1">
      <c r="A63" s="95"/>
      <c r="B63" s="96" t="s">
        <v>105</v>
      </c>
      <c r="C63" s="76"/>
      <c r="D63" s="97">
        <v>6171</v>
      </c>
      <c r="E63" s="76"/>
      <c r="F63" s="98">
        <v>72</v>
      </c>
      <c r="G63" s="99"/>
      <c r="H63" s="98">
        <v>499</v>
      </c>
    </row>
    <row r="64" ht="15">
      <c r="B64" s="26"/>
    </row>
    <row r="65" ht="15">
      <c r="B65" s="26"/>
    </row>
    <row r="66" ht="15">
      <c r="B66" s="26"/>
    </row>
    <row r="67" ht="15">
      <c r="B67" s="26"/>
    </row>
    <row r="68" ht="15">
      <c r="B68" s="26"/>
    </row>
    <row r="69" ht="15">
      <c r="B69" s="26"/>
    </row>
    <row r="70" ht="15">
      <c r="B70" s="26"/>
    </row>
    <row r="71" ht="15">
      <c r="B71" s="26"/>
    </row>
    <row r="72" ht="15">
      <c r="B72" s="26"/>
    </row>
    <row r="73" ht="15">
      <c r="B73" s="26"/>
    </row>
    <row r="74" ht="15">
      <c r="B74" s="26"/>
    </row>
    <row r="75" ht="15">
      <c r="B75" s="26"/>
    </row>
    <row r="76" ht="15">
      <c r="B76" s="26"/>
    </row>
    <row r="77" ht="15">
      <c r="B77" s="26"/>
    </row>
    <row r="78" ht="15">
      <c r="B78" s="26"/>
    </row>
    <row r="79" ht="15">
      <c r="B79" s="26"/>
    </row>
    <row r="80" ht="15">
      <c r="B80" s="26"/>
    </row>
    <row r="81" ht="15">
      <c r="B81" s="26"/>
    </row>
    <row r="82" ht="15">
      <c r="B82" s="26"/>
    </row>
    <row r="83" ht="15">
      <c r="B83" s="26"/>
    </row>
    <row r="84" ht="15">
      <c r="B84" s="26"/>
    </row>
    <row r="85" ht="15">
      <c r="B85" s="26"/>
    </row>
    <row r="86" ht="15">
      <c r="B86" s="26"/>
    </row>
    <row r="87" ht="15">
      <c r="B87" s="26"/>
    </row>
    <row r="88" ht="15">
      <c r="B88" s="26"/>
    </row>
    <row r="89" ht="15">
      <c r="B89" s="26"/>
    </row>
    <row r="90" ht="15">
      <c r="B90" s="26"/>
    </row>
    <row r="91" ht="15">
      <c r="B91" s="26"/>
    </row>
    <row r="92" ht="15">
      <c r="B92" s="26"/>
    </row>
    <row r="93" ht="15">
      <c r="B93" s="26"/>
    </row>
    <row r="94" ht="15">
      <c r="B94" s="26"/>
    </row>
    <row r="95" ht="15">
      <c r="B95" s="26"/>
    </row>
    <row r="96" ht="15">
      <c r="B96" s="26"/>
    </row>
    <row r="97" ht="15">
      <c r="B97" s="26"/>
    </row>
    <row r="98" ht="15">
      <c r="B98" s="26"/>
    </row>
    <row r="99" ht="15">
      <c r="B99" s="26"/>
    </row>
    <row r="100" ht="15">
      <c r="B100" s="26"/>
    </row>
    <row r="101" ht="15">
      <c r="B101" s="26"/>
    </row>
    <row r="102" ht="15">
      <c r="B102" s="26"/>
    </row>
    <row r="103" ht="15">
      <c r="B103" s="26"/>
    </row>
    <row r="104" ht="15">
      <c r="B104" s="26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Lucie Hanková</cp:lastModifiedBy>
  <cp:lastPrinted>2013-11-11T15:55:10Z</cp:lastPrinted>
  <dcterms:created xsi:type="dcterms:W3CDTF">2013-11-09T19:55:34Z</dcterms:created>
  <dcterms:modified xsi:type="dcterms:W3CDTF">2013-11-13T10:08:24Z</dcterms:modified>
  <cp:category/>
  <cp:version/>
  <cp:contentType/>
  <cp:contentStatus/>
</cp:coreProperties>
</file>